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104/Downloads/価格、送料更新版FAXフォ/"/>
    </mc:Choice>
  </mc:AlternateContent>
  <xr:revisionPtr revIDLastSave="0" documentId="13_ncr:1_{7894D18F-3693-494D-90BA-87569F6E2F2C}" xr6:coauthVersionLast="47" xr6:coauthVersionMax="47" xr10:uidLastSave="{00000000-0000-0000-0000-000000000000}"/>
  <bookViews>
    <workbookView xWindow="0" yWindow="500" windowWidth="33600" windowHeight="17900" xr2:uid="{00000000-000D-0000-FFFF-FFFF00000000}"/>
  </bookViews>
  <sheets>
    <sheet name="Sheet1" sheetId="1" r:id="rId1"/>
  </sheets>
  <definedNames>
    <definedName name="_xlnm.Print_Area" localSheetId="0">Sheet1!$A$1:$AF$53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K31" i="1" l="1"/>
  <c r="V31" i="1" s="1"/>
  <c r="K30" i="1"/>
  <c r="E31" i="1"/>
  <c r="E30" i="1"/>
  <c r="V32" i="1" l="1"/>
  <c r="V33" i="1" s="1"/>
  <c r="V30" i="1"/>
  <c r="V35" i="1" l="1"/>
  <c r="V36" i="1" s="1"/>
  <c r="V38" i="1" s="1"/>
  <c r="V37" i="1" s="1"/>
</calcChain>
</file>

<file path=xl/sharedStrings.xml><?xml version="1.0" encoding="utf-8"?>
<sst xmlns="http://schemas.openxmlformats.org/spreadsheetml/2006/main" count="129" uniqueCount="114">
  <si>
    <t>FAX:0299-67-5120</t>
    <phoneticPr fontId="1"/>
  </si>
  <si>
    <t>入数</t>
    <rPh sb="0" eb="1">
      <t>イ</t>
    </rPh>
    <rPh sb="1" eb="2">
      <t>スウ</t>
    </rPh>
    <phoneticPr fontId="1"/>
  </si>
  <si>
    <t>価格(税抜）</t>
    <rPh sb="0" eb="2">
      <t>カカク</t>
    </rPh>
    <rPh sb="3" eb="4">
      <t>ゼイ</t>
    </rPh>
    <rPh sb="4" eb="5">
      <t>ヌ</t>
    </rPh>
    <phoneticPr fontId="1"/>
  </si>
  <si>
    <t>×</t>
    <phoneticPr fontId="1"/>
  </si>
  <si>
    <t>セット</t>
    <phoneticPr fontId="1"/>
  </si>
  <si>
    <t>＝</t>
    <phoneticPr fontId="1"/>
  </si>
  <si>
    <t>お名前</t>
    <rPh sb="1" eb="3">
      <t>ナマエ</t>
    </rPh>
    <phoneticPr fontId="1"/>
  </si>
  <si>
    <t>フリガナ</t>
    <phoneticPr fontId="1"/>
  </si>
  <si>
    <t>ご住所</t>
    <rPh sb="1" eb="3">
      <t>ジュウショ</t>
    </rPh>
    <phoneticPr fontId="1"/>
  </si>
  <si>
    <t>〒</t>
    <phoneticPr fontId="1"/>
  </si>
  <si>
    <t>―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</si>
  <si>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</si>
  <si>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</si>
  <si>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北海道</t>
    <rPh sb="0" eb="3">
      <t>ホッカイドウ</t>
    </rPh>
    <phoneticPr fontId="1"/>
  </si>
  <si>
    <t>(</t>
    <phoneticPr fontId="1"/>
  </si>
  <si>
    <t>)</t>
    <phoneticPr fontId="1"/>
  </si>
  <si>
    <t>‐</t>
    <phoneticPr fontId="1"/>
  </si>
  <si>
    <t>連絡先TEL</t>
    <rPh sb="0" eb="3">
      <t>レンラクサキ</t>
    </rPh>
    <phoneticPr fontId="1"/>
  </si>
  <si>
    <t>連絡先FAX</t>
    <rPh sb="0" eb="3">
      <t>レンラクサキ</t>
    </rPh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</si>
  <si>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</si>
  <si>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</si>
  <si>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</si>
  <si>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</si>
  <si>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沖縄</t>
    <phoneticPr fontId="1"/>
  </si>
  <si>
    <t>青森</t>
    <phoneticPr fontId="1"/>
  </si>
  <si>
    <t>岩手</t>
    <phoneticPr fontId="1"/>
  </si>
  <si>
    <t>秋田</t>
    <phoneticPr fontId="1"/>
  </si>
  <si>
    <t>宮城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</si>
  <si>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</si>
  <si>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</si>
  <si>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</si>
  <si>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</si>
  <si>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</si>
  <si>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</si>
  <si>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</si>
  <si>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</si>
  <si>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</si>
  <si>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</si>
  <si>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福井</t>
    <phoneticPr fontId="1"/>
  </si>
  <si>
    <t>石川</t>
    <phoneticPr fontId="1"/>
  </si>
  <si>
    <t>富山</t>
    <phoneticPr fontId="1"/>
  </si>
  <si>
    <t>静岡</t>
    <phoneticPr fontId="1"/>
  </si>
  <si>
    <t>山梨</t>
    <phoneticPr fontId="1"/>
  </si>
  <si>
    <t>長野</t>
    <phoneticPr fontId="1"/>
  </si>
  <si>
    <t>愛知</t>
    <phoneticPr fontId="1"/>
  </si>
  <si>
    <t>岐阜</t>
    <phoneticPr fontId="1"/>
  </si>
  <si>
    <t>三重</t>
    <phoneticPr fontId="1"/>
  </si>
  <si>
    <t>和歌山</t>
    <phoneticPr fontId="1"/>
  </si>
  <si>
    <t>滋賀</t>
    <phoneticPr fontId="1"/>
  </si>
  <si>
    <t>奈良</t>
    <phoneticPr fontId="1"/>
  </si>
  <si>
    <t>京都</t>
    <phoneticPr fontId="1"/>
  </si>
  <si>
    <t>大阪</t>
    <phoneticPr fontId="1"/>
  </si>
  <si>
    <t>兵庫</t>
    <phoneticPr fontId="1"/>
  </si>
  <si>
    <t>岡山</t>
    <phoneticPr fontId="1"/>
  </si>
  <si>
    <t>広島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</si>
  <si>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</si>
  <si>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</si>
  <si>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</si>
  <si>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</si>
  <si>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大分</t>
    <phoneticPr fontId="1"/>
  </si>
  <si>
    <t>熊本</t>
    <phoneticPr fontId="1"/>
  </si>
  <si>
    <t xml:space="preserve">宮崎 </t>
    <phoneticPr fontId="1"/>
  </si>
  <si>
    <t>鹿児島</t>
    <phoneticPr fontId="1"/>
  </si>
  <si>
    <t>■ご注文内容</t>
    <rPh sb="2" eb="4">
      <t>チュウモン</t>
    </rPh>
    <rPh sb="4" eb="6">
      <t>ナイヨウ</t>
    </rPh>
    <phoneticPr fontId="1"/>
  </si>
  <si>
    <t>ビル名</t>
    <rPh sb="2" eb="3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</si>
  <si>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</si>
  <si>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</si>
  <si>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お届け
希望日時</t>
    <phoneticPr fontId="1"/>
  </si>
  <si>
    <t>■お届け先住所</t>
    <rPh sb="2" eb="3">
      <t>トド</t>
    </rPh>
    <rPh sb="4" eb="5">
      <t>サキ</t>
    </rPh>
    <rPh sb="5" eb="7">
      <t>ジュウショ</t>
    </rPh>
    <phoneticPr fontId="1"/>
  </si>
  <si>
    <t>TKF-20</t>
    <phoneticPr fontId="1"/>
  </si>
  <si>
    <t>TKF-25</t>
    <phoneticPr fontId="1"/>
  </si>
  <si>
    <t>TKF-20S</t>
    <phoneticPr fontId="1"/>
  </si>
  <si>
    <t>TKF-25S</t>
    <phoneticPr fontId="1"/>
  </si>
  <si>
    <t>商品合計</t>
    <rPh sb="0" eb="2">
      <t>ショウヒン</t>
    </rPh>
    <rPh sb="2" eb="4">
      <t>ゴウケイ</t>
    </rPh>
    <phoneticPr fontId="2"/>
  </si>
  <si>
    <t>配送料</t>
    <rPh sb="0" eb="1">
      <t>クバ</t>
    </rPh>
    <rPh sb="1" eb="3">
      <t>ソウリョウ</t>
    </rPh>
    <phoneticPr fontId="2"/>
  </si>
  <si>
    <t>代金引換手数料</t>
    <phoneticPr fontId="2"/>
  </si>
  <si>
    <t>小計</t>
    <rPh sb="0" eb="2">
      <t>コバカリ</t>
    </rPh>
    <phoneticPr fontId="2"/>
  </si>
  <si>
    <t>消費税額</t>
    <rPh sb="0" eb="3">
      <t>ショウヒゼイ</t>
    </rPh>
    <rPh sb="3" eb="4">
      <t>ガク</t>
    </rPh>
    <phoneticPr fontId="2"/>
  </si>
  <si>
    <t>お支払い合計</t>
    <rPh sb="1" eb="3">
      <t>シハラ</t>
    </rPh>
    <rPh sb="4" eb="6">
      <t>ゴウケイ</t>
    </rPh>
    <phoneticPr fontId="2"/>
  </si>
  <si>
    <t>＝</t>
    <phoneticPr fontId="1"/>
  </si>
  <si>
    <t>■お問い合わせ</t>
    <rPh sb="2" eb="3">
      <t>ト</t>
    </rPh>
    <rPh sb="4" eb="5">
      <t>ア</t>
    </rPh>
    <phoneticPr fontId="26"/>
  </si>
  <si>
    <t>〒311-2404</t>
    <phoneticPr fontId="26"/>
  </si>
  <si>
    <t>茨城県潮来市水原3080</t>
    <rPh sb="0" eb="3">
      <t>イバラキケン</t>
    </rPh>
    <rPh sb="3" eb="6">
      <t>イタコシ</t>
    </rPh>
    <rPh sb="6" eb="8">
      <t>ミズハラ</t>
    </rPh>
    <phoneticPr fontId="26"/>
  </si>
  <si>
    <t>TEL：0299-67-5151</t>
    <phoneticPr fontId="26"/>
  </si>
  <si>
    <t>FAX：0299-67-5120</t>
    <phoneticPr fontId="26"/>
  </si>
  <si>
    <t>E-mail：info@takasu-tsk.com</t>
    <phoneticPr fontId="26"/>
  </si>
  <si>
    <t>換気扇用 ワンタッチフィルターお申込み書</t>
    <rPh sb="0" eb="3">
      <t>カンキセン</t>
    </rPh>
    <rPh sb="3" eb="4">
      <t>ヨウ</t>
    </rPh>
    <rPh sb="16" eb="18">
      <t>モウシコ</t>
    </rPh>
    <rPh sb="19" eb="20">
      <t>ショ</t>
    </rPh>
    <phoneticPr fontId="1"/>
  </si>
  <si>
    <t>換気扇用 ワンタッチフィルター品番</t>
    <rPh sb="15" eb="17">
      <t>ヒンバン</t>
    </rPh>
    <phoneticPr fontId="1"/>
  </si>
  <si>
    <t>交換用フィルター品番</t>
    <rPh sb="0" eb="3">
      <t>コウカンヨウ</t>
    </rPh>
    <rPh sb="8" eb="10">
      <t>ヒンバン</t>
    </rPh>
    <phoneticPr fontId="1"/>
  </si>
  <si>
    <t>１枚</t>
    <rPh sb="1" eb="2">
      <t>マイ</t>
    </rPh>
    <phoneticPr fontId="1"/>
  </si>
  <si>
    <t>■代金引換手数料（\300 税抜）はお客様のご負担になります。</t>
    <rPh sb="1" eb="3">
      <t>ダイキン</t>
    </rPh>
    <rPh sb="3" eb="5">
      <t>ヒキカエ</t>
    </rPh>
    <rPh sb="5" eb="8">
      <t>テスウリョウ</t>
    </rPh>
    <rPh sb="19" eb="21">
      <t>キャクサマ</t>
    </rPh>
    <rPh sb="23" eb="25">
      <t>フタン</t>
    </rPh>
    <phoneticPr fontId="26"/>
  </si>
  <si>
    <t>追加配送料</t>
    <rPh sb="0" eb="2">
      <t>ツイカ</t>
    </rPh>
    <rPh sb="2" eb="3">
      <t>クバ</t>
    </rPh>
    <rPh sb="3" eb="5">
      <t>ソウリョウ</t>
    </rPh>
    <phoneticPr fontId="1"/>
  </si>
  <si>
    <t>本州・四国</t>
  </si>
  <si>
    <t>北海道・九州</t>
    <rPh sb="0" eb="3">
      <t>ホッカイ</t>
    </rPh>
    <rPh sb="4" eb="6">
      <t>キュウシュウ</t>
    </rPh>
    <phoneticPr fontId="1"/>
  </si>
  <si>
    <t>沖縄</t>
    <rPh sb="0" eb="2">
      <t>オキナワ</t>
    </rPh>
    <phoneticPr fontId="1"/>
  </si>
  <si>
    <t>無料</t>
    <phoneticPr fontId="1"/>
  </si>
  <si>
    <t>・その他、離島のお客様は別途お見積もりとなります。</t>
  </si>
  <si>
    <t>URL：https://www.takasu-tsk.com</t>
    <phoneticPr fontId="26"/>
  </si>
  <si>
    <t>鳥取</t>
    <phoneticPr fontId="1"/>
  </si>
  <si>
    <t>島根</t>
    <phoneticPr fontId="1"/>
  </si>
  <si>
    <t>山口</t>
    <phoneticPr fontId="1"/>
  </si>
  <si>
    <t>香川</t>
    <phoneticPr fontId="1"/>
  </si>
  <si>
    <t>徳島</t>
    <phoneticPr fontId="1"/>
  </si>
  <si>
    <t>愛媛</t>
    <phoneticPr fontId="1"/>
  </si>
  <si>
    <t>■配送料</t>
    <rPh sb="1" eb="4">
      <t>ハイソウリョウ</t>
    </rPh>
    <phoneticPr fontId="26"/>
  </si>
  <si>
    <t>ご注文金額
【性別】</t>
    <rPh sb="7" eb="9">
      <t>セイベテゥ</t>
    </rPh>
    <phoneticPr fontId="1"/>
  </si>
  <si>
    <t>配送料
税別価格（税込価格）</t>
    <rPh sb="0" eb="2">
      <t xml:space="preserve"> </t>
    </rPh>
    <rPh sb="4" eb="6">
      <t>ゼイ</t>
    </rPh>
    <rPh sb="6" eb="8">
      <t>カカク</t>
    </rPh>
    <rPh sb="9" eb="13">
      <t>ゼイコミ</t>
    </rPh>
    <phoneticPr fontId="1"/>
  </si>
  <si>
    <t>10,000円未満</t>
    <rPh sb="6" eb="9">
      <t>エンミマン</t>
    </rPh>
    <phoneticPr fontId="1"/>
  </si>
  <si>
    <t>1,000円（1,100円）</t>
    <phoneticPr fontId="1"/>
  </si>
  <si>
    <t>1,200円（1,320円）</t>
    <phoneticPr fontId="1"/>
  </si>
  <si>
    <t>3,000円（3,300円）</t>
    <phoneticPr fontId="1"/>
  </si>
  <si>
    <t>2,000円（2,200円）</t>
    <phoneticPr fontId="1"/>
  </si>
  <si>
    <t>10,000円以上</t>
    <rPh sb="6" eb="7">
      <t>エンミマン</t>
    </rPh>
    <rPh sb="7" eb="9">
      <t>イジョウ</t>
    </rPh>
    <phoneticPr fontId="1"/>
  </si>
  <si>
    <t>2310F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</si>
</sst>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消費税&quot;0&quot;%&quot;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3"/>
      <color theme="1"/>
      <name val="HGPｺﾞｼｯｸE"/>
      <family val="3"/>
      <charset val="128"/>
    </font>
    <font>
      <b/>
      <sz val="23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2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5" fontId="6" fillId="0" borderId="0" xfId="0" applyNumberFormat="1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distributed" vertical="center"/>
    </xf>
    <xf numFmtId="5" fontId="9" fillId="0" borderId="0" xfId="0" applyNumberFormat="1" applyFont="1" applyAlignment="1">
      <alignment horizontal="right" vertical="center" indent="1" shrinkToFit="1"/>
    </xf>
    <xf numFmtId="176" fontId="10" fillId="0" borderId="0" xfId="0" applyNumberFormat="1" applyFont="1" applyAlignment="1">
      <alignment horizontal="center" vertical="center" shrinkToFit="1"/>
    </xf>
    <xf numFmtId="0" fontId="11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0" fillId="0" borderId="4" xfId="0" applyBorder="1" applyAlignment="1"/>
    <xf numFmtId="0" fontId="12" fillId="0" borderId="0" xfId="0" applyFont="1">
      <alignment vertical="center"/>
    </xf>
    <xf numFmtId="49" fontId="11" fillId="0" borderId="4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6" fillId="0" borderId="11" xfId="0" applyFont="1" applyBorder="1">
      <alignment vertical="center"/>
    </xf>
    <xf numFmtId="0" fontId="11" fillId="0" borderId="6" xfId="0" applyFont="1" applyBorder="1">
      <alignment vertical="center"/>
    </xf>
    <xf numFmtId="49" fontId="8" fillId="2" borderId="6" xfId="0" applyNumberFormat="1" applyFont="1" applyFill="1" applyBorder="1">
      <alignment vertical="center"/>
    </xf>
    <xf numFmtId="0" fontId="11" fillId="0" borderId="11" xfId="0" applyFont="1" applyBorder="1">
      <alignment vertical="center"/>
    </xf>
    <xf numFmtId="0" fontId="0" fillId="0" borderId="11" xfId="0" applyBorder="1" applyAlignment="1"/>
    <xf numFmtId="0" fontId="12" fillId="0" borderId="11" xfId="0" applyFont="1" applyBorder="1">
      <alignment vertical="center"/>
    </xf>
    <xf numFmtId="0" fontId="25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top" wrapText="1" shrinkToFi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top" wrapText="1" shrinkToFit="1"/>
    </xf>
    <xf numFmtId="0" fontId="28" fillId="0" borderId="6" xfId="0" applyFont="1" applyBorder="1" applyAlignment="1">
      <alignment horizontal="center" vertical="top" wrapText="1" shrinkToFit="1"/>
    </xf>
    <xf numFmtId="0" fontId="28" fillId="0" borderId="7" xfId="0" applyFont="1" applyBorder="1" applyAlignment="1">
      <alignment horizontal="center" vertical="top" wrapText="1" shrinkToFit="1"/>
    </xf>
    <xf numFmtId="0" fontId="28" fillId="0" borderId="14" xfId="0" applyFont="1" applyBorder="1" applyAlignment="1">
      <alignment horizontal="center" vertical="top" wrapText="1" shrinkToFit="1"/>
    </xf>
    <xf numFmtId="0" fontId="28" fillId="0" borderId="4" xfId="0" applyFont="1" applyBorder="1" applyAlignment="1">
      <alignment horizontal="center" vertical="top" wrapText="1" shrinkToFit="1"/>
    </xf>
    <xf numFmtId="0" fontId="28" fillId="0" borderId="5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2" borderId="0" xfId="0" applyFont="1" applyFill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5" fontId="6" fillId="0" borderId="11" xfId="0" applyNumberFormat="1" applyFont="1" applyBorder="1" applyAlignment="1">
      <alignment horizontal="right" vertical="center" indent="1"/>
    </xf>
    <xf numFmtId="49" fontId="12" fillId="0" borderId="0" xfId="0" applyNumberFormat="1" applyFont="1" applyAlignment="1" applyProtection="1">
      <alignment horizontal="center" vertical="center"/>
      <protection locked="0"/>
    </xf>
    <xf numFmtId="5" fontId="6" fillId="0" borderId="11" xfId="0" applyNumberFormat="1" applyFont="1" applyBorder="1" applyAlignment="1">
      <alignment horizontal="center" vertical="center"/>
    </xf>
    <xf numFmtId="5" fontId="6" fillId="0" borderId="4" xfId="0" applyNumberFormat="1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8" fillId="3" borderId="26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distributed" vertical="center"/>
    </xf>
    <xf numFmtId="0" fontId="16" fillId="0" borderId="11" xfId="0" applyFont="1" applyBorder="1" applyAlignment="1">
      <alignment horizontal="distributed" vertical="center" shrinkToFit="1"/>
    </xf>
    <xf numFmtId="0" fontId="17" fillId="0" borderId="11" xfId="0" applyFont="1" applyBorder="1" applyAlignment="1">
      <alignment horizontal="distributed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20" fillId="0" borderId="18" xfId="0" applyFont="1" applyBorder="1" applyAlignment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5" fontId="11" fillId="0" borderId="13" xfId="0" applyNumberFormat="1" applyFont="1" applyBorder="1" applyAlignment="1">
      <alignment horizontal="center" vertical="center"/>
    </xf>
    <xf numFmtId="5" fontId="11" fillId="0" borderId="6" xfId="0" applyNumberFormat="1" applyFont="1" applyBorder="1" applyAlignment="1">
      <alignment horizontal="center" vertical="center"/>
    </xf>
    <xf numFmtId="5" fontId="11" fillId="0" borderId="7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indent="2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 shrinkToFit="1"/>
    </xf>
    <xf numFmtId="5" fontId="11" fillId="0" borderId="4" xfId="0" applyNumberFormat="1" applyFont="1" applyBorder="1" applyAlignment="1">
      <alignment horizontal="right" vertical="center" indent="1"/>
    </xf>
    <xf numFmtId="5" fontId="11" fillId="0" borderId="11" xfId="0" applyNumberFormat="1" applyFont="1" applyBorder="1" applyAlignment="1">
      <alignment horizontal="right" vertical="center" indent="1"/>
    </xf>
    <xf numFmtId="5" fontId="9" fillId="2" borderId="6" xfId="0" applyNumberFormat="1" applyFont="1" applyFill="1" applyBorder="1" applyAlignment="1">
      <alignment horizontal="right" vertical="center" indent="1" shrinkToFit="1"/>
    </xf>
    <xf numFmtId="0" fontId="24" fillId="0" borderId="28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113" name="AutoShape 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 bwMode="auto">
        <a:xfrm>
          <a:off x="3571875" y="0"/>
          <a:ext cx="476250" cy="457200"/>
        </a:xfrm>
        <a:prstGeom prst="upArrow">
          <a:avLst>
            <a:gd name="adj1" fmla="val 37259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333750" y="514350"/>
          <a:ext cx="9525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en-US" altLang="ja-JP" sz="1100">
              <a:latin typeface="+mj-ea"/>
              <a:ea typeface="+mj-ea"/>
            </a:rPr>
            <a:t>FAX</a:t>
          </a:r>
          <a:r>
            <a:rPr kumimoji="1" lang="ja-JP" altLang="en-US" sz="1100"/>
            <a:t>送信方向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25</xdr:row>
          <xdr:rowOff>0</xdr:rowOff>
        </xdr:from>
        <xdr:to>
          <xdr:col>18</xdr:col>
          <xdr:colOff>0</xdr:colOff>
          <xdr:row>26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午前中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25</xdr:row>
          <xdr:rowOff>0</xdr:rowOff>
        </xdr:from>
        <xdr:to>
          <xdr:col>22</xdr:col>
          <xdr:colOff>0</xdr:colOff>
          <xdr:row>26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14時～16時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241300</xdr:colOff>
          <xdr:row>26</xdr:row>
          <xdr:rowOff>0</xdr:rowOff>
        </xdr:from>
        <xdr:to>
          <xdr:col>18</xdr:col>
          <xdr:colOff>0</xdr:colOff>
          <xdr:row>27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16時～18時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26</xdr:row>
          <xdr:rowOff>0</xdr:rowOff>
        </xdr:from>
        <xdr:to>
          <xdr:col>22</xdr:col>
          <xdr:colOff>0</xdr:colOff>
          <xdr:row>27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18時～20時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26</xdr:row>
          <xdr:rowOff>0</xdr:rowOff>
        </xdr:from>
        <xdr:to>
          <xdr:col>26</xdr:col>
          <xdr:colOff>0</xdr:colOff>
          <xdr:row>26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19時～21時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</xdr:colOff>
      <xdr:row>1</xdr:row>
      <xdr:rowOff>152400</xdr:rowOff>
    </xdr:from>
    <xdr:to>
      <xdr:col>12</xdr:col>
      <xdr:colOff>0</xdr:colOff>
      <xdr:row>4</xdr:row>
      <xdr:rowOff>19050</xdr:rowOff>
    </xdr:to>
    <xdr:pic>
      <xdr:nvPicPr>
        <xdr:cNvPr id="1115" name="図 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4800"/>
          <a:ext cx="2600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</xdr:row>
      <xdr:rowOff>33339</xdr:rowOff>
    </xdr:from>
    <xdr:to>
      <xdr:col>14</xdr:col>
      <xdr:colOff>0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0" y="376239"/>
          <a:ext cx="476250" cy="319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1"/>
        <a:lstStyle/>
        <a:p>
          <a:r>
            <a:rPr kumimoji="1" lang="ja-JP" altLang="en-US" sz="18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行き</a:t>
          </a:r>
        </a:p>
      </xdr:txBody>
    </xdr:sp>
    <xdr:clientData/>
  </xdr:twoCellAnchor>
  <xdr:twoCellAnchor editAs="oneCell">
    <xdr:from>
      <xdr:col>1</xdr:col>
      <xdr:colOff>47625</xdr:colOff>
      <xdr:row>49</xdr:row>
      <xdr:rowOff>47625</xdr:rowOff>
    </xdr:from>
    <xdr:to>
      <xdr:col>10</xdr:col>
      <xdr:colOff>47625</xdr:colOff>
      <xdr:row>50</xdr:row>
      <xdr:rowOff>138896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67975"/>
          <a:ext cx="2143125" cy="25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69"/>
  <sheetViews>
    <sheetView showGridLines="0" tabSelected="1" view="pageBreakPreview" zoomScaleNormal="100" zoomScaleSheetLayoutView="100" workbookViewId="0">
      <selection activeCell="G14" sqref="G14:R15"/>
    </sheetView>
  </sheetViews>
  <sheetFormatPr baseColWidth="10" defaultColWidth="9" defaultRowHeight="14"/>
  <cols>
    <col min="1" max="34" width="3.1640625" customWidth="1"/>
    <col min="35" max="35" width="3.1640625" hidden="1" customWidth="1"/>
    <col min="36" max="36" width="7.1640625" hidden="1" customWidth="1"/>
    <col min="37" max="37" width="5.5" hidden="1" customWidth="1"/>
    <col min="38" max="43" width="3.1640625" customWidth="1"/>
    <col min="44" max="54" width="3.6640625" customWidth="1"/>
  </cols>
  <sheetData>
    <row r="1" spans="2:37" ht="12" customHeight="1"/>
    <row r="2" spans="2:37" ht="12" customHeight="1">
      <c r="AE2" s="16" t="s">
        <v>113</v>
      </c>
    </row>
    <row r="3" spans="2:37" ht="12" customHeight="1">
      <c r="P3" s="1"/>
      <c r="Q3" s="1"/>
      <c r="S3" s="117" t="s">
        <v>0</v>
      </c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</row>
    <row r="4" spans="2:37" ht="12" customHeight="1" thickBot="1">
      <c r="O4" s="1"/>
      <c r="P4" s="1"/>
      <c r="Q4" s="1"/>
      <c r="R4" s="1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2:37" ht="13" customHeight="1" thickTop="1">
      <c r="B5" s="119" t="s">
        <v>86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1"/>
    </row>
    <row r="6" spans="2:37" ht="13" customHeight="1" thickBot="1"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4"/>
    </row>
    <row r="7" spans="2:37" ht="5" customHeight="1" thickTop="1"/>
    <row r="8" spans="2:37" ht="18" customHeight="1">
      <c r="B8" s="39" t="s">
        <v>87</v>
      </c>
      <c r="C8" s="39"/>
      <c r="D8" s="39"/>
      <c r="E8" s="39"/>
      <c r="F8" s="39"/>
      <c r="G8" s="39"/>
      <c r="H8" s="39"/>
      <c r="I8" s="39"/>
      <c r="J8" s="39"/>
      <c r="K8" s="39"/>
      <c r="L8" s="39" t="s">
        <v>88</v>
      </c>
      <c r="M8" s="39"/>
      <c r="N8" s="39"/>
      <c r="O8" s="39"/>
      <c r="P8" s="39"/>
      <c r="Q8" s="39"/>
      <c r="R8" s="39"/>
      <c r="S8" s="39"/>
      <c r="T8" s="39"/>
      <c r="U8" s="39"/>
      <c r="V8" s="39" t="s">
        <v>1</v>
      </c>
      <c r="W8" s="39"/>
      <c r="X8" s="39"/>
      <c r="Y8" s="39"/>
      <c r="Z8" s="39"/>
      <c r="AA8" s="39" t="s">
        <v>2</v>
      </c>
      <c r="AB8" s="39"/>
      <c r="AC8" s="39"/>
      <c r="AD8" s="39"/>
      <c r="AE8" s="39"/>
      <c r="AI8">
        <v>0</v>
      </c>
    </row>
    <row r="9" spans="2:37" ht="18" customHeight="1">
      <c r="B9" s="47" t="s">
        <v>71</v>
      </c>
      <c r="C9" s="48"/>
      <c r="D9" s="48"/>
      <c r="E9" s="48"/>
      <c r="F9" s="48"/>
      <c r="G9" s="48"/>
      <c r="H9" s="48"/>
      <c r="I9" s="48"/>
      <c r="J9" s="48"/>
      <c r="K9" s="49"/>
      <c r="L9" s="114" t="s">
        <v>69</v>
      </c>
      <c r="M9" s="114"/>
      <c r="N9" s="114"/>
      <c r="O9" s="114"/>
      <c r="P9" s="114"/>
      <c r="Q9" s="114"/>
      <c r="R9" s="114"/>
      <c r="S9" s="114"/>
      <c r="T9" s="114"/>
      <c r="U9" s="114"/>
      <c r="V9" s="50" t="s">
        <v>89</v>
      </c>
      <c r="W9" s="51"/>
      <c r="X9" s="51"/>
      <c r="Y9" s="51"/>
      <c r="Z9" s="52"/>
      <c r="AA9" s="111">
        <v>1300</v>
      </c>
      <c r="AB9" s="112"/>
      <c r="AC9" s="112"/>
      <c r="AD9" s="112"/>
      <c r="AE9" s="113"/>
      <c r="AI9">
        <v>1</v>
      </c>
      <c r="AJ9" s="37" t="s">
        <v>13</v>
      </c>
      <c r="AK9">
        <v>1200</v>
      </c>
    </row>
    <row r="10" spans="2:37" ht="18" customHeight="1">
      <c r="B10" s="50" t="s">
        <v>72</v>
      </c>
      <c r="C10" s="51"/>
      <c r="D10" s="51"/>
      <c r="E10" s="51"/>
      <c r="F10" s="51"/>
      <c r="G10" s="51"/>
      <c r="H10" s="51"/>
      <c r="I10" s="51"/>
      <c r="J10" s="51"/>
      <c r="K10" s="52"/>
      <c r="L10" s="115" t="s">
        <v>70</v>
      </c>
      <c r="M10" s="115"/>
      <c r="N10" s="115"/>
      <c r="O10" s="115"/>
      <c r="P10" s="115"/>
      <c r="Q10" s="115"/>
      <c r="R10" s="115"/>
      <c r="S10" s="115"/>
      <c r="T10" s="115"/>
      <c r="U10" s="115"/>
      <c r="V10" s="59"/>
      <c r="W10" s="60"/>
      <c r="X10" s="60"/>
      <c r="Y10" s="60"/>
      <c r="Z10" s="61"/>
      <c r="AA10" s="111">
        <v>1400</v>
      </c>
      <c r="AB10" s="112"/>
      <c r="AC10" s="112"/>
      <c r="AD10" s="112"/>
      <c r="AE10" s="113"/>
      <c r="AI10">
        <v>2</v>
      </c>
      <c r="AJ10" s="37" t="s">
        <v>24</v>
      </c>
      <c r="AK10">
        <v>1000</v>
      </c>
    </row>
    <row r="11" spans="2:37" ht="17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28"/>
      <c r="W11" s="28"/>
      <c r="X11" s="28"/>
      <c r="Y11" s="28"/>
      <c r="Z11" s="28"/>
      <c r="AA11" s="112"/>
      <c r="AB11" s="112"/>
      <c r="AC11" s="112"/>
      <c r="AD11" s="112"/>
      <c r="AE11" s="112"/>
      <c r="AI11">
        <v>3</v>
      </c>
      <c r="AJ11" s="37" t="s">
        <v>25</v>
      </c>
      <c r="AK11">
        <v>1000</v>
      </c>
    </row>
    <row r="12" spans="2:37" ht="17" customHeight="1">
      <c r="B12" s="10" t="s">
        <v>68</v>
      </c>
      <c r="AI12">
        <v>4</v>
      </c>
      <c r="AJ12" s="37" t="s">
        <v>26</v>
      </c>
      <c r="AK12">
        <v>1000</v>
      </c>
    </row>
    <row r="13" spans="2:37" ht="17" customHeight="1">
      <c r="B13" s="101" t="s">
        <v>7</v>
      </c>
      <c r="C13" s="102"/>
      <c r="D13" s="102"/>
      <c r="E13" s="102"/>
      <c r="F13" s="2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14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I13">
        <v>5</v>
      </c>
      <c r="AJ13" s="37" t="s">
        <v>27</v>
      </c>
      <c r="AK13">
        <v>1000</v>
      </c>
    </row>
    <row r="14" spans="2:37" ht="17" customHeight="1">
      <c r="B14" s="47" t="s">
        <v>6</v>
      </c>
      <c r="C14" s="48"/>
      <c r="D14" s="48"/>
      <c r="E14" s="48"/>
      <c r="F14" s="104" t="s">
        <v>11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39" t="s">
        <v>12</v>
      </c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I14">
        <v>6</v>
      </c>
      <c r="AJ14" s="37" t="s">
        <v>28</v>
      </c>
      <c r="AK14">
        <v>1000</v>
      </c>
    </row>
    <row r="15" spans="2:37" ht="17" customHeight="1" thickBot="1">
      <c r="B15" s="47"/>
      <c r="C15" s="48"/>
      <c r="D15" s="48"/>
      <c r="E15" s="48"/>
      <c r="F15" s="104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6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I15">
        <v>7</v>
      </c>
      <c r="AJ15" s="37" t="s">
        <v>29</v>
      </c>
      <c r="AK15">
        <v>1000</v>
      </c>
    </row>
    <row r="16" spans="2:37" ht="17" customHeight="1" thickTop="1">
      <c r="B16" s="47" t="s">
        <v>8</v>
      </c>
      <c r="C16" s="48"/>
      <c r="D16" s="48"/>
      <c r="E16" s="48"/>
      <c r="F16" s="63" t="s">
        <v>9</v>
      </c>
      <c r="G16" s="65"/>
      <c r="H16" s="65"/>
      <c r="I16" s="65"/>
      <c r="J16" s="65"/>
      <c r="K16" s="65"/>
      <c r="L16" s="65"/>
      <c r="M16" s="69" t="s">
        <v>10</v>
      </c>
      <c r="N16" s="65"/>
      <c r="O16" s="65"/>
      <c r="P16" s="65"/>
      <c r="Q16" s="65"/>
      <c r="R16" s="65"/>
      <c r="S16" s="65"/>
      <c r="T16" s="65"/>
      <c r="U16" s="65"/>
      <c r="V16" s="3" t="s">
        <v>19</v>
      </c>
      <c r="W16" s="4" t="s">
        <v>20</v>
      </c>
      <c r="X16" s="131"/>
      <c r="Y16" s="132"/>
      <c r="Z16" s="132"/>
      <c r="AA16" s="132"/>
      <c r="AB16" s="132"/>
      <c r="AC16" s="132"/>
      <c r="AD16" s="132"/>
      <c r="AE16" s="133"/>
      <c r="AI16">
        <v>8</v>
      </c>
      <c r="AJ16" s="37" t="s">
        <v>30</v>
      </c>
      <c r="AK16">
        <v>1000</v>
      </c>
    </row>
    <row r="17" spans="1:37" ht="17" customHeight="1" thickBot="1">
      <c r="B17" s="47"/>
      <c r="C17" s="48"/>
      <c r="D17" s="48"/>
      <c r="E17" s="48"/>
      <c r="F17" s="64"/>
      <c r="G17" s="66"/>
      <c r="H17" s="66"/>
      <c r="I17" s="66"/>
      <c r="J17" s="66"/>
      <c r="K17" s="66"/>
      <c r="L17" s="66"/>
      <c r="M17" s="54"/>
      <c r="N17" s="66"/>
      <c r="O17" s="66"/>
      <c r="P17" s="66"/>
      <c r="Q17" s="66"/>
      <c r="R17" s="66"/>
      <c r="S17" s="66"/>
      <c r="T17" s="66"/>
      <c r="U17" s="66"/>
      <c r="V17" s="15" t="s">
        <v>21</v>
      </c>
      <c r="W17" s="13" t="s">
        <v>22</v>
      </c>
      <c r="X17" s="134"/>
      <c r="Y17" s="135"/>
      <c r="Z17" s="135"/>
      <c r="AA17" s="135"/>
      <c r="AB17" s="135"/>
      <c r="AC17" s="135"/>
      <c r="AD17" s="135"/>
      <c r="AE17" s="136"/>
      <c r="AI17">
        <v>9</v>
      </c>
      <c r="AJ17" s="37" t="s">
        <v>31</v>
      </c>
      <c r="AK17">
        <v>1000</v>
      </c>
    </row>
    <row r="18" spans="1:37" ht="17" customHeight="1" thickTop="1">
      <c r="B18" s="47"/>
      <c r="C18" s="48"/>
      <c r="D18" s="48"/>
      <c r="E18" s="48"/>
      <c r="F18" s="103" t="s">
        <v>7</v>
      </c>
      <c r="G18" s="109"/>
      <c r="H18" s="67"/>
      <c r="I18" s="67"/>
      <c r="J18" s="67"/>
      <c r="K18" s="67"/>
      <c r="L18" s="67"/>
      <c r="M18" s="68"/>
      <c r="N18" s="67"/>
      <c r="O18" s="67"/>
      <c r="P18" s="67"/>
      <c r="Q18" s="67"/>
      <c r="R18" s="67"/>
      <c r="S18" s="67"/>
      <c r="T18" s="67"/>
      <c r="U18" s="67"/>
      <c r="V18" s="68"/>
      <c r="W18" s="68"/>
      <c r="X18" s="67"/>
      <c r="Y18" s="67"/>
      <c r="Z18" s="67"/>
      <c r="AA18" s="67"/>
      <c r="AB18" s="67"/>
      <c r="AC18" s="67"/>
      <c r="AD18" s="67"/>
      <c r="AE18" s="67"/>
      <c r="AI18">
        <v>10</v>
      </c>
      <c r="AJ18" s="37" t="s">
        <v>32</v>
      </c>
      <c r="AK18">
        <v>1000</v>
      </c>
    </row>
    <row r="19" spans="1:37" ht="17" customHeight="1">
      <c r="B19" s="47"/>
      <c r="C19" s="48"/>
      <c r="D19" s="48"/>
      <c r="E19" s="48"/>
      <c r="F19" s="75"/>
      <c r="G19" s="75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I19">
        <v>11</v>
      </c>
      <c r="AJ19" s="37" t="s">
        <v>33</v>
      </c>
      <c r="AK19">
        <v>1000</v>
      </c>
    </row>
    <row r="20" spans="1:37" ht="17" customHeight="1">
      <c r="B20" s="47"/>
      <c r="C20" s="48"/>
      <c r="D20" s="48"/>
      <c r="E20" s="48"/>
      <c r="F20" s="76"/>
      <c r="G20" s="76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I20">
        <v>12</v>
      </c>
      <c r="AJ20" s="37" t="s">
        <v>34</v>
      </c>
      <c r="AK20">
        <v>1000</v>
      </c>
    </row>
    <row r="21" spans="1:37" ht="17" customHeight="1">
      <c r="B21" s="47"/>
      <c r="C21" s="48"/>
      <c r="D21" s="48"/>
      <c r="E21" s="48"/>
      <c r="F21" s="103" t="s">
        <v>7</v>
      </c>
      <c r="G21" s="103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I21">
        <v>13</v>
      </c>
      <c r="AJ21" s="37" t="s">
        <v>35</v>
      </c>
      <c r="AK21">
        <v>1000</v>
      </c>
    </row>
    <row r="22" spans="1:37" ht="17" customHeight="1">
      <c r="B22" s="47"/>
      <c r="C22" s="48"/>
      <c r="D22" s="48"/>
      <c r="E22" s="48"/>
      <c r="F22" s="73" t="s">
        <v>64</v>
      </c>
      <c r="G22" s="73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I22">
        <v>14</v>
      </c>
      <c r="AJ22" s="37" t="s">
        <v>36</v>
      </c>
      <c r="AK22">
        <v>1000</v>
      </c>
    </row>
    <row r="23" spans="1:37" ht="17" customHeight="1">
      <c r="B23" s="47"/>
      <c r="C23" s="48"/>
      <c r="D23" s="48"/>
      <c r="E23" s="48"/>
      <c r="F23" s="74"/>
      <c r="G23" s="74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I23">
        <v>15</v>
      </c>
      <c r="AJ23" s="37" t="s">
        <v>37</v>
      </c>
      <c r="AK23">
        <v>1000</v>
      </c>
    </row>
    <row r="24" spans="1:37" ht="17" customHeight="1">
      <c r="B24" s="53" t="s">
        <v>17</v>
      </c>
      <c r="C24" s="54"/>
      <c r="D24" s="54"/>
      <c r="E24" s="55"/>
      <c r="F24" s="9" t="s">
        <v>14</v>
      </c>
      <c r="G24" s="80"/>
      <c r="H24" s="80"/>
      <c r="I24" s="80"/>
      <c r="J24" s="80"/>
      <c r="K24" s="9" t="s">
        <v>15</v>
      </c>
      <c r="L24" s="80"/>
      <c r="M24" s="80"/>
      <c r="N24" s="80"/>
      <c r="O24" s="80"/>
      <c r="P24" s="9" t="s">
        <v>16</v>
      </c>
      <c r="Q24" s="80"/>
      <c r="R24" s="80"/>
      <c r="S24" s="80"/>
      <c r="T24" s="80"/>
      <c r="U24" s="53"/>
      <c r="V24" s="54"/>
      <c r="W24" s="54"/>
      <c r="X24" s="54"/>
      <c r="Y24" s="54"/>
      <c r="Z24" s="54"/>
      <c r="AA24" s="54"/>
      <c r="AB24" s="54"/>
      <c r="AC24" s="54"/>
      <c r="AD24" s="54"/>
      <c r="AE24" s="55"/>
      <c r="AI24">
        <v>16</v>
      </c>
      <c r="AJ24" s="37" t="s">
        <v>38</v>
      </c>
      <c r="AK24">
        <v>1000</v>
      </c>
    </row>
    <row r="25" spans="1:37" ht="17" customHeight="1" thickBot="1">
      <c r="B25" s="56" t="s">
        <v>18</v>
      </c>
      <c r="C25" s="57"/>
      <c r="D25" s="57"/>
      <c r="E25" s="58"/>
      <c r="F25" s="9" t="s">
        <v>14</v>
      </c>
      <c r="G25" s="80"/>
      <c r="H25" s="110"/>
      <c r="I25" s="110"/>
      <c r="J25" s="80"/>
      <c r="K25" s="9" t="s">
        <v>15</v>
      </c>
      <c r="L25" s="110"/>
      <c r="M25" s="110"/>
      <c r="N25" s="110"/>
      <c r="O25" s="110"/>
      <c r="P25" s="5" t="s">
        <v>16</v>
      </c>
      <c r="Q25" s="110"/>
      <c r="R25" s="110"/>
      <c r="S25" s="110"/>
      <c r="T25" s="110"/>
      <c r="U25" s="56"/>
      <c r="V25" s="57"/>
      <c r="W25" s="57"/>
      <c r="X25" s="57"/>
      <c r="Y25" s="57"/>
      <c r="Z25" s="57"/>
      <c r="AA25" s="57"/>
      <c r="AB25" s="57"/>
      <c r="AC25" s="57"/>
      <c r="AD25" s="57"/>
      <c r="AE25" s="58"/>
      <c r="AI25">
        <v>17</v>
      </c>
      <c r="AJ25" s="37" t="s">
        <v>39</v>
      </c>
      <c r="AK25">
        <v>1000</v>
      </c>
    </row>
    <row r="26" spans="1:37" ht="17" customHeight="1" thickTop="1">
      <c r="B26" s="105" t="s">
        <v>67</v>
      </c>
      <c r="C26" s="106"/>
      <c r="D26" s="106"/>
      <c r="E26" s="106"/>
      <c r="F26" s="83"/>
      <c r="G26" s="84"/>
      <c r="H26" s="96" t="s">
        <v>65</v>
      </c>
      <c r="I26" s="96"/>
      <c r="J26" s="83"/>
      <c r="K26" s="84"/>
      <c r="L26" s="96" t="s">
        <v>66</v>
      </c>
      <c r="M26" s="97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2"/>
      <c r="AI26">
        <v>18</v>
      </c>
      <c r="AJ26" s="37" t="s">
        <v>40</v>
      </c>
      <c r="AK26">
        <v>1000</v>
      </c>
    </row>
    <row r="27" spans="1:37" ht="17" customHeight="1" thickBot="1">
      <c r="B27" s="107"/>
      <c r="C27" s="108"/>
      <c r="D27" s="108"/>
      <c r="E27" s="108"/>
      <c r="F27" s="85"/>
      <c r="G27" s="86"/>
      <c r="H27" s="98"/>
      <c r="I27" s="98"/>
      <c r="J27" s="85"/>
      <c r="K27" s="86"/>
      <c r="L27" s="98"/>
      <c r="M27" s="99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8"/>
      <c r="AI27">
        <v>19</v>
      </c>
      <c r="AJ27" s="37" t="s">
        <v>41</v>
      </c>
      <c r="AK27">
        <v>1000</v>
      </c>
    </row>
    <row r="28" spans="1:37" ht="17" customHeight="1" thickTop="1">
      <c r="AI28">
        <v>20</v>
      </c>
      <c r="AJ28" s="37" t="s">
        <v>42</v>
      </c>
      <c r="AK28">
        <v>1000</v>
      </c>
    </row>
    <row r="29" spans="1:37" ht="17" customHeight="1" thickBot="1">
      <c r="B29" s="10" t="s">
        <v>63</v>
      </c>
      <c r="AI29">
        <v>21</v>
      </c>
      <c r="AJ29" s="37" t="s">
        <v>43</v>
      </c>
      <c r="AK29">
        <v>1000</v>
      </c>
    </row>
    <row r="30" spans="1:37" ht="18" customHeight="1" thickTop="1" thickBot="1">
      <c r="A30" s="23"/>
      <c r="B30" s="23"/>
      <c r="C30" s="23"/>
      <c r="D30" s="23"/>
      <c r="E30" s="25" t="str">
        <f>B9</f>
        <v>TKF-20S</v>
      </c>
      <c r="F30" s="26"/>
      <c r="G30" s="26"/>
      <c r="H30" s="26"/>
      <c r="I30" s="26"/>
      <c r="J30" s="26"/>
      <c r="K30" s="82">
        <f>AA9</f>
        <v>1300</v>
      </c>
      <c r="L30" s="82"/>
      <c r="M30" s="82"/>
      <c r="N30" s="82"/>
      <c r="O30" s="20" t="s">
        <v>3</v>
      </c>
      <c r="P30" s="87"/>
      <c r="Q30" s="88"/>
      <c r="R30" s="89"/>
      <c r="S30" s="22" t="s">
        <v>4</v>
      </c>
      <c r="T30" s="21"/>
      <c r="U30" s="24" t="s">
        <v>5</v>
      </c>
      <c r="V30" s="126" t="str">
        <f>IF(K30*P30=0,"",K30*P30)</f>
        <v/>
      </c>
      <c r="W30" s="126"/>
      <c r="X30" s="126"/>
      <c r="Y30" s="126"/>
      <c r="Z30" s="126"/>
      <c r="AA30" s="7"/>
      <c r="AB30" s="7"/>
      <c r="AI30">
        <v>22</v>
      </c>
      <c r="AJ30" s="37" t="s">
        <v>44</v>
      </c>
      <c r="AK30">
        <v>1000</v>
      </c>
    </row>
    <row r="31" spans="1:37" ht="18" customHeight="1" thickTop="1" thickBot="1">
      <c r="A31" s="23"/>
      <c r="B31" s="23"/>
      <c r="C31" s="23"/>
      <c r="D31" s="23"/>
      <c r="E31" s="27" t="str">
        <f>B10</f>
        <v>TKF-25S</v>
      </c>
      <c r="F31" s="26"/>
      <c r="G31" s="26"/>
      <c r="H31" s="26"/>
      <c r="I31" s="26"/>
      <c r="J31" s="26"/>
      <c r="K31" s="81">
        <f>AA10</f>
        <v>1400</v>
      </c>
      <c r="L31" s="81"/>
      <c r="M31" s="81"/>
      <c r="N31" s="81"/>
      <c r="O31" s="30" t="s">
        <v>3</v>
      </c>
      <c r="P31" s="90"/>
      <c r="Q31" s="91"/>
      <c r="R31" s="92"/>
      <c r="S31" s="31" t="s">
        <v>4</v>
      </c>
      <c r="T31" s="32"/>
      <c r="U31" s="24" t="s">
        <v>5</v>
      </c>
      <c r="V31" s="127" t="str">
        <f>IF(K31*P31=0,"",K31*P31)</f>
        <v/>
      </c>
      <c r="W31" s="127"/>
      <c r="X31" s="127"/>
      <c r="Y31" s="127"/>
      <c r="Z31" s="127"/>
      <c r="AA31" s="7"/>
      <c r="AB31" s="7"/>
      <c r="AI31">
        <v>23</v>
      </c>
      <c r="AJ31" s="37" t="s">
        <v>45</v>
      </c>
      <c r="AK31">
        <v>1000</v>
      </c>
    </row>
    <row r="32" spans="1:37" ht="18" customHeight="1" thickTop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93" t="s">
        <v>73</v>
      </c>
      <c r="P32" s="93"/>
      <c r="Q32" s="93"/>
      <c r="R32" s="93"/>
      <c r="S32" s="93"/>
      <c r="T32" s="93"/>
      <c r="U32" s="24" t="s">
        <v>5</v>
      </c>
      <c r="V32" s="126" t="str">
        <f>IF(K30*P30+K31*P31=0,"",K30*P30+K31*P31)</f>
        <v/>
      </c>
      <c r="W32" s="126"/>
      <c r="X32" s="126"/>
      <c r="Y32" s="126"/>
      <c r="Z32" s="126"/>
      <c r="AA32" s="7"/>
      <c r="AB32" s="7"/>
      <c r="AI32">
        <v>24</v>
      </c>
      <c r="AJ32" s="37" t="s">
        <v>46</v>
      </c>
      <c r="AK32">
        <v>1000</v>
      </c>
    </row>
    <row r="33" spans="1:37" ht="18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94" t="s">
        <v>74</v>
      </c>
      <c r="P33" s="94"/>
      <c r="Q33" s="94"/>
      <c r="R33" s="94"/>
      <c r="S33" s="94"/>
      <c r="T33" s="94"/>
      <c r="U33" s="24" t="s">
        <v>5</v>
      </c>
      <c r="V33" s="79" t="str">
        <f>IF(X16="","",IF(V32="","",IF(V32&gt;=10000,"\0",IF(X16=AJ55,AK55,IF(X16=AJ9,AK9,IF(X16=AJ10,AK10,IF(X16=AJ11,AK11,IF(X16=AJ12,AK12,IF(X16=AJ13,AK13,IF(X16=AJ14,AK14,IF(X16=AJ15,AK15,IF(X16=AJ16,AK16,IF(X16=AJ17,AK17,IF(X16=AJ18,AK18,IF(X16=AJ19,AK19,IF(X16=AJ20,AK20,IF(X16=AJ21,AK21,IF(X16=AJ22,AK22,IF(X16=AJ23,AK23,IF(X16=AJ24,AK24,IF(X16=AJ25,AK25,IF(X16=AJ26,AK26,IF(X16=AJ27,AK27,IF(X16=AJ28,AK28,IF(X16=AJ29,AK29,IF(X16=AJ30,AK30,IF(X16=AJ31,AK31,IF(X16=AJ32,AK32,IF(X16=AJ33,AK33,IF(X16=AJ34,AK34,IF(X16=AJ35,AK35,IF(X16=AJ36,AK36,IF(X16=AJ37,AK37,IF(X16=AJ38,AK38,IF(X16=AJ39,AK39,IF(X16=AJ40,AK40,IF(X16=AJ41,AK41,IF(X16=AJ42,AK42,IF(X16=AJ43,AK43,IF(X16=AJ44,AK44,IF(X16=AJ45,AK45,IF(X16=AJ46,AK46,IF(X16=AJ47,AK47,IF(X16=AJ48,AK48,IF(X16=AJ49,AK49,IF(X16=AJ50,AK50,IF(X16=AJ51,AK51,IF(X16=AJ52,AK52,IF(X16=AJ53,AK53,IF(X16=AJ54,AK54))))))))))))))))))))))))))))))))))))))))))))))))))</f>
        <v/>
      </c>
      <c r="W33" s="79"/>
      <c r="X33" s="79"/>
      <c r="Y33" s="79"/>
      <c r="Z33" s="79"/>
      <c r="AA33" s="7"/>
      <c r="AB33" s="7"/>
      <c r="AI33">
        <v>25</v>
      </c>
      <c r="AJ33" s="37" t="s">
        <v>47</v>
      </c>
      <c r="AK33">
        <v>1000</v>
      </c>
    </row>
    <row r="34" spans="1:37" ht="18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94" t="s">
        <v>91</v>
      </c>
      <c r="P34" s="94"/>
      <c r="Q34" s="94"/>
      <c r="R34" s="94"/>
      <c r="S34" s="94"/>
      <c r="T34" s="94"/>
      <c r="U34" s="24" t="s">
        <v>5</v>
      </c>
      <c r="V34" s="79" t="str">
        <f>IF(X16="","",IF(X16=AJ9,"\0",IF(X16=AJ10,"\0",IF(X16=AJ11,"\0",IF(X16=AJ12,"\0",IF(X16=AJ13,"\0",IF(X16=AJ14,"\0",IF(X16=AJ15,"\0",IF(X16=AJ16,"\0",IF(X16=AJ17,"\0",IF(X16=AJ18,"\0",IF(X16=AJ19,"\0",IF(X16=AJ20,"\0",IF(X16=AJ21,"\0",IF(X16=AJ22,"\0",IF(X16=AJ23,"\0",IF(X16=AJ24,"\0",IF(X16=AJ25,"\0",IF(X16=AJ26,"\0",IF(X16=AJ27,"\0",IF(X16=AJ28,"\0",IF(X16=AJ29,"\0",IF(X16=AJ30,"\0",IF(X16=AJ31,"\0",IF(X16=AJ32,"\0",IF(X16=AJ33,"\0",IF(X16=AJ34,"\0",IF(X16=AJ35,"\0",IF(X16=AJ36,"\0",IF(X16=AJ37,"\0",IF(X16=AJ38,"\0",IF(X16=AJ39,"\0",IF(X16=AJ40,"\0",IF(X16=AJ41,"\0",IF(X16=AJ42,"\0",IF(X16=AJ43,"\0",IF(X16=AJ44,"\0",IF(X16=AJ45,"\0",IF(X16=AJ46,"\0",IF(X16=AJ47,"\0",IF(X16=AJ48,"\0",IF(X16=AJ49,"\0",IF(X16=AJ50,"\0",IF(X16=AJ51,"\0",IF(X16=AJ52,"\0",IF(X16=AJ53,"\0",IF(X16=AJ54,"\0",IF(X16=AJ55,"\2000"))))))))))))))))))))))))))))))))))))))))))))))))</f>
        <v/>
      </c>
      <c r="W34" s="79"/>
      <c r="X34" s="79"/>
      <c r="Y34" s="79"/>
      <c r="Z34" s="79"/>
      <c r="AA34" s="7"/>
      <c r="AB34" s="7"/>
      <c r="AI34">
        <v>26</v>
      </c>
      <c r="AJ34" s="37" t="s">
        <v>48</v>
      </c>
      <c r="AK34">
        <v>1000</v>
      </c>
    </row>
    <row r="35" spans="1:37" ht="18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95" t="s">
        <v>75</v>
      </c>
      <c r="P35" s="95"/>
      <c r="Q35" s="95"/>
      <c r="R35" s="95"/>
      <c r="S35" s="95"/>
      <c r="T35" s="95"/>
      <c r="U35" s="24" t="s">
        <v>5</v>
      </c>
      <c r="V35" s="79" t="str">
        <f>IF(X16="","",IF(V32="","",IF(V32&lt;=9999,"\300","\0")))</f>
        <v/>
      </c>
      <c r="W35" s="79"/>
      <c r="X35" s="79"/>
      <c r="Y35" s="79"/>
      <c r="Z35" s="79"/>
      <c r="AA35" s="7"/>
      <c r="AB35" s="7"/>
      <c r="AI35">
        <v>27</v>
      </c>
      <c r="AJ35" s="37" t="s">
        <v>49</v>
      </c>
      <c r="AK35">
        <v>1000</v>
      </c>
    </row>
    <row r="36" spans="1:37" ht="18" customHeight="1">
      <c r="O36" s="100" t="s">
        <v>76</v>
      </c>
      <c r="P36" s="100"/>
      <c r="Q36" s="100"/>
      <c r="R36" s="100"/>
      <c r="S36" s="100"/>
      <c r="T36" s="100"/>
      <c r="U36" s="24" t="s">
        <v>5</v>
      </c>
      <c r="V36" s="79" t="str">
        <f>IF(X16="","",IF(V32="","",IF(V32&gt;=1,V32+V33+V34+V35)))</f>
        <v/>
      </c>
      <c r="W36" s="79"/>
      <c r="X36" s="79"/>
      <c r="Y36" s="79"/>
      <c r="Z36" s="79"/>
      <c r="AI36">
        <v>28</v>
      </c>
      <c r="AJ36" s="37" t="s">
        <v>50</v>
      </c>
      <c r="AK36">
        <v>1000</v>
      </c>
    </row>
    <row r="37" spans="1:37" ht="18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78" t="s">
        <v>77</v>
      </c>
      <c r="P37" s="78"/>
      <c r="Q37" s="78"/>
      <c r="R37" s="78"/>
      <c r="S37" s="78"/>
      <c r="T37" s="78"/>
      <c r="U37" s="24" t="s">
        <v>5</v>
      </c>
      <c r="V37" s="79" t="str">
        <f>IF(V36="","",IF(V36&gt;=1,V38-V36))</f>
        <v/>
      </c>
      <c r="W37" s="79"/>
      <c r="X37" s="79"/>
      <c r="Y37" s="79"/>
      <c r="Z37" s="79"/>
      <c r="AA37" s="125"/>
      <c r="AB37" s="125"/>
      <c r="AC37" s="125"/>
      <c r="AI37">
        <v>29</v>
      </c>
      <c r="AJ37" s="37" t="s">
        <v>51</v>
      </c>
      <c r="AK37">
        <v>1000</v>
      </c>
    </row>
    <row r="38" spans="1:37" ht="17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77" t="s">
        <v>78</v>
      </c>
      <c r="P38" s="77"/>
      <c r="Q38" s="77"/>
      <c r="R38" s="77"/>
      <c r="S38" s="77"/>
      <c r="T38" s="77"/>
      <c r="U38" s="29" t="s">
        <v>79</v>
      </c>
      <c r="V38" s="128" t="str">
        <f>IF(V36="","",IF(V36&gt;=1,V36*1.1))</f>
        <v/>
      </c>
      <c r="W38" s="128"/>
      <c r="X38" s="128"/>
      <c r="Y38" s="128"/>
      <c r="Z38" s="128"/>
      <c r="AA38" s="19"/>
      <c r="AB38" s="19"/>
      <c r="AC38" s="19"/>
      <c r="AI38">
        <v>30</v>
      </c>
      <c r="AJ38" s="37" t="s">
        <v>52</v>
      </c>
      <c r="AK38">
        <v>1000</v>
      </c>
    </row>
    <row r="39" spans="1:37" ht="18" customHeight="1">
      <c r="AI39">
        <v>31</v>
      </c>
      <c r="AJ39" s="37" t="s">
        <v>53</v>
      </c>
      <c r="AK39">
        <v>1000</v>
      </c>
    </row>
    <row r="40" spans="1:37" ht="18" customHeight="1">
      <c r="B40" s="33" t="s">
        <v>90</v>
      </c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8"/>
      <c r="AA40" s="19"/>
      <c r="AB40" s="19"/>
      <c r="AC40" s="19"/>
      <c r="AI40">
        <v>32</v>
      </c>
      <c r="AJ40" s="37" t="s">
        <v>54</v>
      </c>
      <c r="AK40">
        <v>1000</v>
      </c>
    </row>
    <row r="41" spans="1:37" ht="16" customHeight="1">
      <c r="B41" t="s">
        <v>104</v>
      </c>
      <c r="AI41">
        <v>33</v>
      </c>
      <c r="AJ41" s="37" t="s">
        <v>98</v>
      </c>
      <c r="AK41">
        <v>1000</v>
      </c>
    </row>
    <row r="42" spans="1:37" ht="16" customHeight="1">
      <c r="B42" s="38"/>
      <c r="C42" s="38"/>
      <c r="D42" s="38"/>
      <c r="E42" s="40" t="s">
        <v>105</v>
      </c>
      <c r="F42" s="39"/>
      <c r="G42" s="39"/>
      <c r="H42" s="39"/>
      <c r="I42" s="41" t="s">
        <v>106</v>
      </c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3"/>
      <c r="AA42" s="38"/>
      <c r="AB42" s="38"/>
      <c r="AC42" s="38"/>
      <c r="AD42" s="38"/>
      <c r="AE42" s="38"/>
      <c r="AI42">
        <v>34</v>
      </c>
      <c r="AJ42" s="37" t="s">
        <v>99</v>
      </c>
      <c r="AK42">
        <v>1000</v>
      </c>
    </row>
    <row r="43" spans="1:37" ht="16" customHeight="1">
      <c r="B43" s="38"/>
      <c r="C43" s="38"/>
      <c r="D43" s="38"/>
      <c r="E43" s="39"/>
      <c r="F43" s="39"/>
      <c r="G43" s="39"/>
      <c r="H43" s="39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6"/>
      <c r="AA43" s="38"/>
      <c r="AB43" s="38"/>
      <c r="AC43" s="38"/>
      <c r="AD43" s="38"/>
      <c r="AE43" s="38"/>
      <c r="AI43">
        <v>35</v>
      </c>
      <c r="AJ43" s="37" t="s">
        <v>100</v>
      </c>
      <c r="AK43">
        <v>1000</v>
      </c>
    </row>
    <row r="44" spans="1:37" ht="18.75" customHeight="1">
      <c r="B44" s="38"/>
      <c r="C44" s="38"/>
      <c r="D44" s="38"/>
      <c r="E44" s="39"/>
      <c r="F44" s="39"/>
      <c r="G44" s="39"/>
      <c r="H44" s="39"/>
      <c r="I44" s="39" t="s">
        <v>92</v>
      </c>
      <c r="J44" s="39"/>
      <c r="K44" s="39"/>
      <c r="L44" s="39"/>
      <c r="M44" s="39"/>
      <c r="N44" s="39"/>
      <c r="O44" s="39" t="s">
        <v>93</v>
      </c>
      <c r="P44" s="39"/>
      <c r="Q44" s="39"/>
      <c r="R44" s="39"/>
      <c r="S44" s="39"/>
      <c r="T44" s="39"/>
      <c r="U44" s="39" t="s">
        <v>94</v>
      </c>
      <c r="V44" s="39"/>
      <c r="W44" s="39"/>
      <c r="X44" s="39"/>
      <c r="Y44" s="39"/>
      <c r="Z44" s="39"/>
      <c r="AA44" s="38"/>
      <c r="AB44" s="38"/>
      <c r="AC44" s="38"/>
      <c r="AD44" s="38"/>
      <c r="AE44" s="38"/>
      <c r="AI44">
        <v>36</v>
      </c>
      <c r="AJ44" s="37" t="s">
        <v>101</v>
      </c>
      <c r="AK44">
        <v>1000</v>
      </c>
    </row>
    <row r="45" spans="1:37" ht="18.75" customHeight="1">
      <c r="E45" s="39" t="s">
        <v>107</v>
      </c>
      <c r="F45" s="39"/>
      <c r="G45" s="39"/>
      <c r="H45" s="39"/>
      <c r="I45" s="39" t="s">
        <v>108</v>
      </c>
      <c r="J45" s="39"/>
      <c r="K45" s="39"/>
      <c r="L45" s="39"/>
      <c r="M45" s="39"/>
      <c r="N45" s="39"/>
      <c r="O45" s="39" t="s">
        <v>109</v>
      </c>
      <c r="P45" s="39"/>
      <c r="Q45" s="39"/>
      <c r="R45" s="39"/>
      <c r="S45" s="39"/>
      <c r="T45" s="39"/>
      <c r="U45" s="39" t="s">
        <v>110</v>
      </c>
      <c r="V45" s="39"/>
      <c r="W45" s="39"/>
      <c r="X45" s="39"/>
      <c r="Y45" s="39"/>
      <c r="Z45" s="39"/>
      <c r="AI45">
        <v>37</v>
      </c>
      <c r="AJ45" s="37" t="s">
        <v>102</v>
      </c>
      <c r="AK45">
        <v>1000</v>
      </c>
    </row>
    <row r="46" spans="1:37" ht="18.75" customHeight="1">
      <c r="E46" s="39" t="s">
        <v>112</v>
      </c>
      <c r="F46" s="39"/>
      <c r="G46" s="39"/>
      <c r="H46" s="39"/>
      <c r="I46" s="39" t="s">
        <v>95</v>
      </c>
      <c r="J46" s="39"/>
      <c r="K46" s="39"/>
      <c r="L46" s="39"/>
      <c r="M46" s="39"/>
      <c r="N46" s="39"/>
      <c r="O46" s="39" t="s">
        <v>95</v>
      </c>
      <c r="P46" s="39"/>
      <c r="Q46" s="39"/>
      <c r="R46" s="39"/>
      <c r="S46" s="39"/>
      <c r="T46" s="39"/>
      <c r="U46" s="39" t="s">
        <v>111</v>
      </c>
      <c r="V46" s="39"/>
      <c r="W46" s="39"/>
      <c r="X46" s="39"/>
      <c r="Y46" s="39"/>
      <c r="Z46" s="39"/>
      <c r="AI46">
        <v>38</v>
      </c>
      <c r="AJ46" s="37" t="s">
        <v>103</v>
      </c>
      <c r="AK46">
        <v>1000</v>
      </c>
    </row>
    <row r="47" spans="1:37" ht="16" customHeight="1">
      <c r="C47" t="s">
        <v>96</v>
      </c>
      <c r="AI47">
        <v>39</v>
      </c>
      <c r="AJ47" s="37" t="s">
        <v>55</v>
      </c>
      <c r="AK47">
        <v>1000</v>
      </c>
    </row>
    <row r="48" spans="1:37" ht="16" customHeight="1">
      <c r="AD48" s="33"/>
      <c r="AE48" s="33"/>
      <c r="AI48">
        <v>40</v>
      </c>
      <c r="AJ48" s="37" t="s">
        <v>56</v>
      </c>
      <c r="AK48">
        <v>1200</v>
      </c>
    </row>
    <row r="49" spans="1:37" ht="13" customHeight="1">
      <c r="B49" s="10" t="s">
        <v>80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I49">
        <v>41</v>
      </c>
      <c r="AJ49" s="37" t="s">
        <v>57</v>
      </c>
      <c r="AK49">
        <v>1200</v>
      </c>
    </row>
    <row r="50" spans="1:37" ht="13" customHeight="1">
      <c r="A50" s="23"/>
      <c r="AI50">
        <v>42</v>
      </c>
      <c r="AJ50" s="37" t="s">
        <v>58</v>
      </c>
      <c r="AK50">
        <v>1200</v>
      </c>
    </row>
    <row r="51" spans="1:37" ht="18" customHeight="1">
      <c r="A51" s="10"/>
      <c r="AD51" s="34"/>
      <c r="AE51" s="34"/>
      <c r="AI51">
        <v>43</v>
      </c>
      <c r="AJ51" s="37" t="s">
        <v>59</v>
      </c>
      <c r="AK51">
        <v>1200</v>
      </c>
    </row>
    <row r="52" spans="1:37" ht="18" customHeight="1">
      <c r="B52" s="34" t="s">
        <v>81</v>
      </c>
      <c r="C52" s="35"/>
      <c r="D52" s="36"/>
      <c r="E52" s="36"/>
      <c r="F52" s="34" t="s">
        <v>82</v>
      </c>
      <c r="G52" s="35"/>
      <c r="H52" s="35"/>
      <c r="I52" s="36"/>
      <c r="J52" s="36"/>
      <c r="K52" s="36"/>
      <c r="L52" s="36"/>
      <c r="N52" s="34" t="s">
        <v>83</v>
      </c>
      <c r="O52" s="36"/>
      <c r="P52" s="36"/>
      <c r="Q52" s="36"/>
      <c r="R52" s="36"/>
      <c r="T52" s="35"/>
      <c r="U52" s="34" t="s">
        <v>84</v>
      </c>
      <c r="V52" s="36"/>
      <c r="W52" s="36"/>
      <c r="X52" s="36"/>
      <c r="Y52" s="34"/>
      <c r="Z52" s="34"/>
      <c r="AA52" s="34"/>
      <c r="AB52" s="34"/>
      <c r="AC52" s="34"/>
      <c r="AD52" s="34"/>
      <c r="AE52" s="34"/>
      <c r="AI52">
        <v>44</v>
      </c>
      <c r="AJ52" s="37" t="s">
        <v>60</v>
      </c>
      <c r="AK52">
        <v>1200</v>
      </c>
    </row>
    <row r="53" spans="1:37" ht="18" customHeight="1">
      <c r="B53" s="34"/>
      <c r="C53" s="34"/>
      <c r="D53" s="34"/>
      <c r="E53" s="34"/>
      <c r="F53" s="34" t="s">
        <v>85</v>
      </c>
      <c r="G53" s="34"/>
      <c r="H53" s="34"/>
      <c r="I53" s="34"/>
      <c r="J53" s="34"/>
      <c r="K53" s="34"/>
      <c r="L53" s="34"/>
      <c r="M53" s="34"/>
      <c r="N53" s="34"/>
      <c r="P53" s="34" t="s">
        <v>97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I53">
        <v>45</v>
      </c>
      <c r="AJ53" s="37" t="s">
        <v>61</v>
      </c>
      <c r="AK53">
        <v>1200</v>
      </c>
    </row>
    <row r="54" spans="1:37" ht="16" customHeight="1">
      <c r="AD54" s="35"/>
      <c r="AE54" s="35"/>
      <c r="AI54">
        <v>46</v>
      </c>
      <c r="AJ54" s="37" t="s">
        <v>62</v>
      </c>
      <c r="AK54">
        <v>1200</v>
      </c>
    </row>
    <row r="55" spans="1:37" ht="16" customHeight="1">
      <c r="AI55">
        <v>47</v>
      </c>
      <c r="AJ55" s="37" t="s">
        <v>23</v>
      </c>
      <c r="AK55">
        <v>1000</v>
      </c>
    </row>
    <row r="56" spans="1:37" ht="16" customHeight="1"/>
    <row r="57" spans="1:37" s="10" customFormat="1" ht="16" customHeight="1"/>
    <row r="58" spans="1:37" ht="16" customHeight="1"/>
    <row r="59" spans="1:37" s="10" customFormat="1" ht="16" customHeight="1"/>
    <row r="60" spans="1:37" s="10" customFormat="1" ht="16" customHeight="1"/>
    <row r="61" spans="1:37" s="10" customFormat="1" ht="16" customHeight="1"/>
    <row r="62" spans="1:37" s="10" customFormat="1" ht="16" customHeight="1"/>
    <row r="63" spans="1:37" ht="16" customHeight="1"/>
    <row r="64" spans="1:37" ht="16" customHeight="1"/>
    <row r="65" ht="18.75" customHeight="1"/>
    <row r="66" ht="18.75" customHeight="1"/>
    <row r="67" ht="18.75" customHeight="1"/>
    <row r="68" ht="18.75" customHeight="1"/>
    <row r="69" ht="18.75" customHeight="1"/>
  </sheetData>
  <sheetProtection algorithmName="SHA-512" hashValue="tSTPkveGxVCt4CDQjb4VY9DHvQXI11svvZDSr3qbS0LRbKaf+j9rdgB1Jpks5l1+9P8d852zWUbBimpKZ7JHTg==" saltValue="rQPWyxA71ZGJzkrOnknilQ==" spinCount="100000" sheet="1" selectLockedCells="1"/>
  <mergeCells count="91">
    <mergeCell ref="T16:U17"/>
    <mergeCell ref="V38:Z38"/>
    <mergeCell ref="B11:K11"/>
    <mergeCell ref="H22:AE23"/>
    <mergeCell ref="U24:AE25"/>
    <mergeCell ref="Q24:T24"/>
    <mergeCell ref="Q25:T25"/>
    <mergeCell ref="L24:O24"/>
    <mergeCell ref="L25:O25"/>
    <mergeCell ref="T14:AE15"/>
    <mergeCell ref="H19:AE20"/>
    <mergeCell ref="H21:AE21"/>
    <mergeCell ref="T13:AE13"/>
    <mergeCell ref="X16:AE17"/>
    <mergeCell ref="P16:Q17"/>
    <mergeCell ref="R16:S17"/>
    <mergeCell ref="AA37:AC37"/>
    <mergeCell ref="V30:Z30"/>
    <mergeCell ref="V36:Z36"/>
    <mergeCell ref="V31:Z31"/>
    <mergeCell ref="V35:Z35"/>
    <mergeCell ref="V33:Z33"/>
    <mergeCell ref="V32:Z32"/>
    <mergeCell ref="AA8:AE8"/>
    <mergeCell ref="B8:K8"/>
    <mergeCell ref="L8:U8"/>
    <mergeCell ref="V8:Z8"/>
    <mergeCell ref="S3:AE4"/>
    <mergeCell ref="B5:AE6"/>
    <mergeCell ref="AA9:AE9"/>
    <mergeCell ref="AA10:AE10"/>
    <mergeCell ref="AA11:AE11"/>
    <mergeCell ref="L9:U9"/>
    <mergeCell ref="L10:U10"/>
    <mergeCell ref="L11:U11"/>
    <mergeCell ref="B26:E27"/>
    <mergeCell ref="F26:G27"/>
    <mergeCell ref="G16:H17"/>
    <mergeCell ref="F18:G18"/>
    <mergeCell ref="H26:I27"/>
    <mergeCell ref="G25:J25"/>
    <mergeCell ref="B13:E13"/>
    <mergeCell ref="B14:E15"/>
    <mergeCell ref="B16:E23"/>
    <mergeCell ref="F21:G21"/>
    <mergeCell ref="F14:F15"/>
    <mergeCell ref="O38:T38"/>
    <mergeCell ref="O37:T37"/>
    <mergeCell ref="V37:Z37"/>
    <mergeCell ref="G24:J24"/>
    <mergeCell ref="K31:N31"/>
    <mergeCell ref="K30:N30"/>
    <mergeCell ref="J26:K27"/>
    <mergeCell ref="P30:R30"/>
    <mergeCell ref="P31:R31"/>
    <mergeCell ref="O32:T32"/>
    <mergeCell ref="O33:T33"/>
    <mergeCell ref="O35:T35"/>
    <mergeCell ref="L26:M27"/>
    <mergeCell ref="O34:T34"/>
    <mergeCell ref="V34:Z34"/>
    <mergeCell ref="O36:T36"/>
    <mergeCell ref="B9:K9"/>
    <mergeCell ref="B10:K10"/>
    <mergeCell ref="B24:E24"/>
    <mergeCell ref="B25:E25"/>
    <mergeCell ref="V9:Z10"/>
    <mergeCell ref="S14:S15"/>
    <mergeCell ref="F16:F17"/>
    <mergeCell ref="N16:O17"/>
    <mergeCell ref="I16:J17"/>
    <mergeCell ref="K16:L17"/>
    <mergeCell ref="H18:AE18"/>
    <mergeCell ref="M16:M17"/>
    <mergeCell ref="G13:R13"/>
    <mergeCell ref="G14:R15"/>
    <mergeCell ref="F22:G23"/>
    <mergeCell ref="F19:G20"/>
    <mergeCell ref="E42:H44"/>
    <mergeCell ref="I44:N44"/>
    <mergeCell ref="O44:T44"/>
    <mergeCell ref="U44:Z44"/>
    <mergeCell ref="I42:Z43"/>
    <mergeCell ref="E45:H45"/>
    <mergeCell ref="I45:N45"/>
    <mergeCell ref="O45:T45"/>
    <mergeCell ref="U45:Z45"/>
    <mergeCell ref="E46:H46"/>
    <mergeCell ref="I46:N46"/>
    <mergeCell ref="O46:T46"/>
    <mergeCell ref="U46:Z46"/>
  </mergeCells>
  <phoneticPr fontId="1"/>
  <dataValidations count="8">
    <dataValidation imeMode="halfKatakana" allowBlank="1" showInputMessage="1" showErrorMessage="1" sqref="T13 G13 H18 H21" xr:uid="{00000000-0002-0000-0000-000000000000}"/>
    <dataValidation type="list" imeMode="on" allowBlank="1" showInputMessage="1" showErrorMessage="1" sqref="P30:R30" xr:uid="{00000000-0002-0000-0000-000001000000}">
      <formula1>$AI$9:$AI$18</formula1>
    </dataValidation>
    <dataValidation type="list" allowBlank="1" showInputMessage="1" showErrorMessage="1" sqref="P31:R31" xr:uid="{00000000-0002-0000-0000-000002000000}">
      <formula1>$AI$9:$AI$18</formula1>
    </dataValidation>
    <dataValidation type="list" allowBlank="1" showInputMessage="1" showErrorMessage="1" sqref="G16:L17 N16:U17" xr:uid="{00000000-0002-0000-0000-000003000000}">
      <formula1>$AI$8:$AI$17</formula1>
    </dataValidation>
    <dataValidation type="list" allowBlank="1" showInputMessage="1" showErrorMessage="1" sqref="F26:G27" xr:uid="{00000000-0002-0000-0000-000004000000}">
      <formula1>$AI$9:$AI$20</formula1>
    </dataValidation>
    <dataValidation type="list" allowBlank="1" showInputMessage="1" showErrorMessage="1" sqref="J26:K27" xr:uid="{00000000-0002-0000-0000-000005000000}">
      <formula1>$AI$9:$AI$39</formula1>
    </dataValidation>
    <dataValidation type="textLength" allowBlank="1" showInputMessage="1" showErrorMessage="1" promptTitle="ご住所の都道府県を洗濯してください。" sqref="V33:V34" xr:uid="{00000000-0002-0000-0000-000007000000}">
      <formula1>0</formula1>
      <formula2>0</formula2>
    </dataValidation>
    <dataValidation type="list" imeMode="on" allowBlank="1" showInputMessage="1" showErrorMessage="1" sqref="X16" xr:uid="{00000000-0002-0000-0000-000006000000}">
      <formula1>$AJ$9:$AJ$55</formula1>
    </dataValidation>
  </dataValidations>
  <printOptions horizontalCentered="1"/>
  <pageMargins left="0" right="0" top="0" bottom="0" header="0" footer="0"/>
  <pageSetup paperSize="9" scale="94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22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26</xdr:col>
                    <xdr:colOff>0</xdr:colOff>
                    <xdr:row>26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tsk-k06</dc:creator>
  <cp:lastModifiedBy>design office 104</cp:lastModifiedBy>
  <cp:lastPrinted>2017-11-29T02:29:40Z</cp:lastPrinted>
  <dcterms:created xsi:type="dcterms:W3CDTF">2015-01-20T02:33:05Z</dcterms:created>
  <dcterms:modified xsi:type="dcterms:W3CDTF">2023-10-12T06:56:50Z</dcterms:modified>
</cp:coreProperties>
</file>